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sal\Desktop\SUMMERWIND HOA\BUDGET\"/>
    </mc:Choice>
  </mc:AlternateContent>
  <xr:revisionPtr revIDLastSave="0" documentId="13_ncr:1_{B6A9AEE5-C43D-4D73-8E93-DA7FB904646C}" xr6:coauthVersionLast="45" xr6:coauthVersionMax="45" xr10:uidLastSave="{00000000-0000-0000-0000-000000000000}"/>
  <bookViews>
    <workbookView xWindow="-120" yWindow="-120" windowWidth="20730" windowHeight="11160" xr2:uid="{317ABDF1-5907-4FD9-8C73-083491E6F1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" i="1" l="1"/>
  <c r="O98" i="1"/>
  <c r="O97" i="1"/>
  <c r="O93" i="1"/>
  <c r="O92" i="1"/>
  <c r="O91" i="1"/>
  <c r="O88" i="1"/>
  <c r="P88" i="1" s="1"/>
  <c r="O82" i="1"/>
  <c r="O81" i="1"/>
  <c r="O80" i="1"/>
  <c r="O79" i="1"/>
  <c r="O78" i="1"/>
  <c r="O77" i="1"/>
  <c r="O76" i="1"/>
  <c r="O75" i="1"/>
  <c r="O71" i="1"/>
  <c r="O70" i="1"/>
  <c r="O69" i="1"/>
  <c r="O65" i="1"/>
  <c r="O66" i="1" s="1"/>
  <c r="P66" i="1" s="1"/>
  <c r="O61" i="1"/>
  <c r="O60" i="1"/>
  <c r="O59" i="1"/>
  <c r="O58" i="1"/>
  <c r="O54" i="1"/>
  <c r="O53" i="1"/>
  <c r="O52" i="1"/>
  <c r="O48" i="1"/>
  <c r="O47" i="1"/>
  <c r="O46" i="1"/>
  <c r="O45" i="1"/>
  <c r="O41" i="1"/>
  <c r="O40" i="1"/>
  <c r="O39" i="1"/>
  <c r="O35" i="1"/>
  <c r="O34" i="1"/>
  <c r="O33" i="1"/>
  <c r="O32" i="1"/>
  <c r="O31" i="1"/>
  <c r="O27" i="1"/>
  <c r="O25" i="1"/>
  <c r="O24" i="1"/>
  <c r="O23" i="1"/>
  <c r="O14" i="1"/>
  <c r="O13" i="1"/>
  <c r="O12" i="1"/>
  <c r="O11" i="1"/>
  <c r="O9" i="1"/>
  <c r="O5" i="1"/>
  <c r="O4" i="1"/>
  <c r="O99" i="1" l="1"/>
  <c r="P99" i="1" s="1"/>
  <c r="O55" i="1"/>
  <c r="P55" i="1" s="1"/>
  <c r="O94" i="1"/>
  <c r="P94" i="1" s="1"/>
  <c r="O42" i="1"/>
  <c r="P42" i="1" s="1"/>
  <c r="O62" i="1"/>
  <c r="P62" i="1" s="1"/>
  <c r="O72" i="1"/>
  <c r="P72" i="1" s="1"/>
  <c r="O83" i="1"/>
  <c r="P83" i="1" s="1"/>
  <c r="O6" i="1"/>
  <c r="O17" i="1"/>
  <c r="P17" i="1" s="1"/>
  <c r="O28" i="1"/>
  <c r="P28" i="1" s="1"/>
  <c r="O49" i="1"/>
  <c r="P49" i="1" s="1"/>
  <c r="O36" i="1"/>
  <c r="P36" i="1" s="1"/>
  <c r="O18" i="1" l="1"/>
  <c r="P18" i="1" s="1"/>
  <c r="P6" i="1"/>
  <c r="P102" i="1"/>
  <c r="P105" i="1" l="1"/>
</calcChain>
</file>

<file path=xl/sharedStrings.xml><?xml version="1.0" encoding="utf-8"?>
<sst xmlns="http://schemas.openxmlformats.org/spreadsheetml/2006/main" count="111" uniqueCount="84">
  <si>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</si>
  <si>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</si>
  <si>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</si>
  <si>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</si>
  <si>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</si>
  <si>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</si>
  <si>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</si>
  <si>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</si>
  <si>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</si>
  <si>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</si>
  <si>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 xml:space="preserve">NOV </t>
  </si>
  <si>
    <t xml:space="preserve">DEC </t>
  </si>
  <si>
    <t>TOTAL</t>
  </si>
  <si>
    <t>Assessment Income</t>
  </si>
  <si>
    <t>Homeowner Assessment</t>
  </si>
  <si>
    <t>Prior Year Assessment</t>
  </si>
  <si>
    <t>Total</t>
  </si>
  <si>
    <t>Other Income</t>
  </si>
  <si>
    <t>Interest Income</t>
  </si>
  <si>
    <t>Transponder Income</t>
  </si>
  <si>
    <t>TOTAL REVENUE</t>
  </si>
  <si>
    <t>Associate Admin Fees</t>
  </si>
  <si>
    <t>Committee</t>
  </si>
  <si>
    <t>Social</t>
  </si>
  <si>
    <t>Beautification</t>
  </si>
  <si>
    <t>Christmas Contest</t>
  </si>
  <si>
    <t>Halloween Contest</t>
  </si>
  <si>
    <t>Christmas Decorations /Upgrade</t>
  </si>
  <si>
    <t>Gate</t>
  </si>
  <si>
    <t>Gate Mainteance</t>
  </si>
  <si>
    <t>Transponser Expense</t>
  </si>
  <si>
    <t>Quick Pass Expense</t>
  </si>
  <si>
    <t>General Mainteance</t>
  </si>
  <si>
    <t>Electrical Repairs/Mainteance</t>
  </si>
  <si>
    <t>Computer/Internet Center</t>
  </si>
  <si>
    <t>Road Maintenance</t>
  </si>
  <si>
    <t>Repair and Mainteance</t>
  </si>
  <si>
    <t>Insurance</t>
  </si>
  <si>
    <t>Directors/Officers Insurance</t>
  </si>
  <si>
    <t>G&amp;L Property Insurance</t>
  </si>
  <si>
    <t>Umbrella Insurance</t>
  </si>
  <si>
    <t>Landscape</t>
  </si>
  <si>
    <t>Irrigation Repairs/Mainteance</t>
  </si>
  <si>
    <t>Landscaping Mainteance Contract</t>
  </si>
  <si>
    <t>Other Landscaping Services</t>
  </si>
  <si>
    <t>Tree Landscaping Services</t>
  </si>
  <si>
    <t>Management Fees</t>
  </si>
  <si>
    <t>Other Expenses</t>
  </si>
  <si>
    <t>Bad Debt/Collection Fees</t>
  </si>
  <si>
    <t>Contingency Expense</t>
  </si>
  <si>
    <t>Professional Services</t>
  </si>
  <si>
    <t>Accounting/Audit Expenses</t>
  </si>
  <si>
    <t>Legal Service-Associate</t>
  </si>
  <si>
    <t>Legal Service-Corporate</t>
  </si>
  <si>
    <t>Collection Agency/Fee Expense</t>
  </si>
  <si>
    <t xml:space="preserve">Texas Property Code </t>
  </si>
  <si>
    <t>Common Area Mainteance/Repairs</t>
  </si>
  <si>
    <t>Common Area Improvements</t>
  </si>
  <si>
    <t>Playground Mainteance/Repairs</t>
  </si>
  <si>
    <t>Taxes</t>
  </si>
  <si>
    <t>Federal Income Tax</t>
  </si>
  <si>
    <t>Property Tax</t>
  </si>
  <si>
    <t>Technology Services</t>
  </si>
  <si>
    <t>Internet/Wi-Fi Services</t>
  </si>
  <si>
    <t>Website Domain</t>
  </si>
  <si>
    <t>Internet/Computer General Mainteance</t>
  </si>
  <si>
    <t>Utilities</t>
  </si>
  <si>
    <t>Electricity</t>
  </si>
  <si>
    <t>Water</t>
  </si>
  <si>
    <t>BUDGET</t>
  </si>
  <si>
    <t>TOTAL EXPENSES</t>
  </si>
  <si>
    <t>NET INCOME</t>
  </si>
  <si>
    <t>2020 Summerwind Budget</t>
  </si>
  <si>
    <t>Community Office Supplies</t>
  </si>
  <si>
    <t>Returned Check Fee Expense</t>
  </si>
  <si>
    <t>Postage and Delivery</t>
  </si>
  <si>
    <t>Storage Cummunity Event Storage</t>
  </si>
  <si>
    <t>Compliance Letter Mailing Expense</t>
  </si>
  <si>
    <t>Homeowner Late Fees</t>
  </si>
  <si>
    <t>Capital Improvement Fees</t>
  </si>
  <si>
    <t>Association Admin Fee Income</t>
  </si>
  <si>
    <t>Legal Service Income - Collections</t>
  </si>
  <si>
    <t>Collection Agency Fees</t>
  </si>
  <si>
    <t>Returned Check Fee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</si>
</sst>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99CC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/>
    </xf>
    <xf numFmtId="0" fontId="3" fillId="3" borderId="0" xfId="0" applyFont="1" applyFill="1"/>
    <xf numFmtId="44" fontId="3" fillId="3" borderId="0" xfId="1" applyFont="1" applyFill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44" fontId="3" fillId="3" borderId="0" xfId="1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4" fontId="3" fillId="0" borderId="4" xfId="1" applyFont="1" applyBorder="1"/>
    <xf numFmtId="44" fontId="3" fillId="3" borderId="4" xfId="0" applyNumberFormat="1" applyFont="1" applyFill="1" applyBorder="1"/>
    <xf numFmtId="44" fontId="3" fillId="3" borderId="0" xfId="1" applyFont="1" applyFill="1" applyBorder="1"/>
    <xf numFmtId="0" fontId="7" fillId="0" borderId="0" xfId="0" applyFont="1" applyAlignment="1">
      <alignment horizontal="center"/>
    </xf>
    <xf numFmtId="44" fontId="7" fillId="3" borderId="0" xfId="0" applyNumberFormat="1" applyFont="1" applyFill="1"/>
    <xf numFmtId="44" fontId="7" fillId="3" borderId="0" xfId="1" applyFont="1" applyFill="1"/>
    <xf numFmtId="0" fontId="7" fillId="0" borderId="0" xfId="0" applyFont="1"/>
    <xf numFmtId="44" fontId="3" fillId="3" borderId="4" xfId="1" applyFont="1" applyFill="1" applyBorder="1"/>
    <xf numFmtId="0" fontId="2" fillId="3" borderId="7" xfId="0" applyFont="1" applyFill="1" applyBorder="1" applyAlignment="1">
      <alignment horizontal="center"/>
    </xf>
    <xf numFmtId="44" fontId="2" fillId="3" borderId="0" xfId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44" fontId="3" fillId="0" borderId="8" xfId="1" applyFont="1" applyBorder="1"/>
    <xf numFmtId="44" fontId="3" fillId="8" borderId="8" xfId="0" applyNumberFormat="1" applyFont="1" applyFill="1" applyBorder="1"/>
    <xf numFmtId="44" fontId="3" fillId="8" borderId="4" xfId="0" applyNumberFormat="1" applyFont="1" applyFill="1" applyBorder="1"/>
    <xf numFmtId="0" fontId="3" fillId="0" borderId="5" xfId="0" applyFont="1" applyBorder="1" applyAlignment="1">
      <alignment wrapText="1"/>
    </xf>
    <xf numFmtId="0" fontId="3" fillId="0" borderId="4" xfId="0" applyFont="1" applyBorder="1"/>
    <xf numFmtId="44" fontId="5" fillId="3" borderId="0" xfId="1" applyFont="1" applyFill="1" applyAlignment="1">
      <alignment horizontal="center"/>
    </xf>
    <xf numFmtId="0" fontId="8" fillId="3" borderId="0" xfId="0" applyFont="1" applyFill="1"/>
    <xf numFmtId="44" fontId="8" fillId="7" borderId="0" xfId="1" applyFont="1" applyFill="1"/>
    <xf numFmtId="0" fontId="3" fillId="8" borderId="4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6" fillId="6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9" borderId="0" xfId="0" applyFont="1" applyFill="1" applyAlignment="1">
      <alignment horizontal="center" wrapText="1"/>
    </xf>
    <xf numFmtId="0" fontId="6" fillId="9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6" fillId="10" borderId="0" xfId="0" applyFont="1" applyFill="1" applyAlignment="1">
      <alignment horizontal="center" wrapText="1"/>
    </xf>
    <xf numFmtId="0" fontId="6" fillId="10" borderId="6" xfId="0" applyFont="1" applyFill="1" applyBorder="1" applyAlignment="1">
      <alignment horizontal="center"/>
    </xf>
    <xf numFmtId="0" fontId="6" fillId="11" borderId="0" xfId="0" applyFont="1" applyFill="1" applyAlignment="1">
      <alignment horizontal="center" wrapText="1"/>
    </xf>
    <xf numFmtId="0" fontId="6" fillId="11" borderId="6" xfId="0" applyFont="1" applyFill="1" applyBorder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12" borderId="6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14" borderId="5" xfId="0" applyFont="1" applyFill="1" applyBorder="1" applyAlignment="1">
      <alignment horizontal="center"/>
    </xf>
    <xf numFmtId="0" fontId="8" fillId="14" borderId="4" xfId="0" applyFont="1" applyFill="1" applyBorder="1" applyAlignment="1">
      <alignment horizontal="center"/>
    </xf>
    <xf numFmtId="0" fontId="6" fillId="12" borderId="0" xfId="0" applyFont="1" applyFill="1" applyAlignment="1">
      <alignment horizontal="center"/>
    </xf>
    <xf numFmtId="0" fontId="6" fillId="8" borderId="0" xfId="0" applyFont="1" applyFill="1" applyAlignment="1">
      <alignment horizontal="center" wrapText="1"/>
    </xf>
    <xf numFmtId="0" fontId="6" fillId="8" borderId="0" xfId="0" applyFont="1" applyFill="1" applyAlignment="1">
      <alignment horizontal="center"/>
    </xf>
    <xf numFmtId="0" fontId="6" fillId="13" borderId="0" xfId="0" applyFont="1" applyFill="1" applyAlignment="1">
      <alignment horizontal="center" wrapText="1"/>
    </xf>
    <xf numFmtId="0" fontId="6" fillId="13" borderId="0" xfId="0" applyFont="1" applyFill="1" applyAlignment="1">
      <alignment horizontal="center"/>
    </xf>
    <xf numFmtId="0" fontId="6" fillId="13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13D1-C1EF-4B99-B47A-5E63DD5E957F}">
  <dimension ref="A1:Q105"/>
  <sheetViews>
    <sheetView tabSelected="1" topLeftCell="B1" zoomScale="70" zoomScaleNormal="70" workbookViewId="0">
      <selection activeCell="B6" sqref="B6:N6"/>
    </sheetView>
  </sheetViews>
  <sheetFormatPr defaultRowHeight="18.75" x14ac:dyDescent="0.3"/>
  <cols>
    <col min="1" max="1" width="9.85546875" style="1" customWidth="1"/>
    <col min="2" max="2" width="25.7109375" style="5" customWidth="1"/>
    <col min="3" max="3" width="19.7109375" style="4" customWidth="1"/>
    <col min="4" max="14" width="14.7109375" style="4" customWidth="1"/>
    <col min="15" max="15" width="19.140625" style="2" customWidth="1"/>
    <col min="16" max="16" width="20.5703125" style="3" customWidth="1"/>
    <col min="17" max="17" width="16" style="4" bestFit="1" customWidth="1"/>
    <col min="18" max="16384" width="9.140625" style="4"/>
  </cols>
  <sheetData>
    <row r="1" spans="1:16" ht="32.25" thickBot="1" x14ac:dyDescent="0.35">
      <c r="B1" s="36" t="s">
        <v>72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6" x14ac:dyDescent="0.3"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12</v>
      </c>
    </row>
    <row r="3" spans="1:16" ht="26.25" x14ac:dyDescent="0.4">
      <c r="B3" s="39" t="s">
        <v>13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8"/>
      <c r="P3" s="9"/>
    </row>
    <row r="4" spans="1:16" ht="37.5" x14ac:dyDescent="0.3">
      <c r="A4" s="10">
        <v>4000</v>
      </c>
      <c r="B4" s="11" t="s">
        <v>14</v>
      </c>
      <c r="C4" s="12">
        <v>61857.51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">
        <f>SUM(C4:N4)</f>
        <v>61857.51</v>
      </c>
    </row>
    <row r="5" spans="1:16" ht="37.5" x14ac:dyDescent="0.3">
      <c r="A5" s="10">
        <v>4005</v>
      </c>
      <c r="B5" s="11" t="s">
        <v>15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>
        <v>2500</v>
      </c>
      <c r="O5" s="3">
        <f>SUM(C5:N5)</f>
        <v>2500</v>
      </c>
    </row>
    <row r="6" spans="1:16" x14ac:dyDescent="0.3">
      <c r="B6" s="34" t="s">
        <v>16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3">
        <f>SUM(O2:O5)</f>
        <v>64357.51</v>
      </c>
      <c r="P6" s="14">
        <f>O6</f>
        <v>64357.51</v>
      </c>
    </row>
    <row r="8" spans="1:16" ht="26.25" x14ac:dyDescent="0.4">
      <c r="B8" s="39" t="s">
        <v>17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8"/>
      <c r="P8" s="9"/>
    </row>
    <row r="9" spans="1:16" ht="37.5" x14ac:dyDescent="0.3">
      <c r="A9" s="10">
        <v>4040</v>
      </c>
      <c r="B9" s="11" t="s">
        <v>78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>
        <v>500</v>
      </c>
      <c r="O9" s="3">
        <f t="shared" ref="O9:O14" si="0">SUM(C9:N9)</f>
        <v>500</v>
      </c>
    </row>
    <row r="10" spans="1:16" ht="37.5" x14ac:dyDescent="0.3">
      <c r="A10" s="10">
        <v>4050</v>
      </c>
      <c r="B10" s="11" t="s">
        <v>79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"/>
    </row>
    <row r="11" spans="1:16" x14ac:dyDescent="0.3">
      <c r="A11" s="10">
        <v>4070</v>
      </c>
      <c r="B11" s="11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v>200</v>
      </c>
      <c r="O11" s="3">
        <f t="shared" si="0"/>
        <v>200</v>
      </c>
    </row>
    <row r="12" spans="1:16" ht="37.5" x14ac:dyDescent="0.3">
      <c r="A12" s="10">
        <v>4075</v>
      </c>
      <c r="B12" s="33" t="s">
        <v>80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1000</v>
      </c>
      <c r="O12" s="3">
        <f t="shared" si="0"/>
        <v>1000</v>
      </c>
    </row>
    <row r="13" spans="1:16" ht="37.5" x14ac:dyDescent="0.3">
      <c r="A13" s="10">
        <v>4500</v>
      </c>
      <c r="B13" s="11" t="s">
        <v>81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v>1500</v>
      </c>
      <c r="O13" s="3">
        <f t="shared" si="0"/>
        <v>1500</v>
      </c>
    </row>
    <row r="14" spans="1:16" ht="37.5" x14ac:dyDescent="0.3">
      <c r="A14" s="10">
        <v>4540</v>
      </c>
      <c r="B14" s="11" t="s">
        <v>82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>
        <v>0</v>
      </c>
      <c r="O14" s="3">
        <f t="shared" si="0"/>
        <v>0</v>
      </c>
    </row>
    <row r="15" spans="1:16" x14ac:dyDescent="0.3">
      <c r="A15" s="10">
        <v>4565</v>
      </c>
      <c r="B15" s="11" t="s">
        <v>19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"/>
    </row>
    <row r="16" spans="1:16" ht="37.5" x14ac:dyDescent="0.3">
      <c r="A16" s="10">
        <v>4590</v>
      </c>
      <c r="B16" s="11" t="s">
        <v>83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</row>
    <row r="17" spans="1:16" x14ac:dyDescent="0.3">
      <c r="B17" s="34" t="s">
        <v>16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3">
        <f>SUM(O12:O16)</f>
        <v>2500</v>
      </c>
      <c r="P17" s="14">
        <f>O17</f>
        <v>2500</v>
      </c>
    </row>
    <row r="18" spans="1:16" s="18" customFormat="1" ht="21" x14ac:dyDescent="0.35">
      <c r="A18" s="15"/>
      <c r="B18" s="42" t="s">
        <v>20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6">
        <f>(O6+O17)</f>
        <v>66857.510000000009</v>
      </c>
      <c r="P18" s="17">
        <f>SUM(O18)</f>
        <v>66857.510000000009</v>
      </c>
    </row>
    <row r="21" spans="1:16" x14ac:dyDescent="0.3">
      <c r="C21" s="6" t="s">
        <v>0</v>
      </c>
      <c r="D21" s="6" t="s">
        <v>1</v>
      </c>
      <c r="E21" s="6" t="s">
        <v>2</v>
      </c>
      <c r="F21" s="6" t="s">
        <v>3</v>
      </c>
      <c r="G21" s="6" t="s">
        <v>4</v>
      </c>
      <c r="H21" s="6" t="s">
        <v>5</v>
      </c>
      <c r="I21" s="6" t="s">
        <v>6</v>
      </c>
      <c r="J21" s="6" t="s">
        <v>7</v>
      </c>
      <c r="K21" s="6" t="s">
        <v>8</v>
      </c>
      <c r="L21" s="6" t="s">
        <v>9</v>
      </c>
      <c r="M21" s="6" t="s">
        <v>10</v>
      </c>
      <c r="N21" s="6" t="s">
        <v>11</v>
      </c>
      <c r="O21" s="7" t="s">
        <v>12</v>
      </c>
    </row>
    <row r="22" spans="1:16" ht="26.25" x14ac:dyDescent="0.4">
      <c r="B22" s="43" t="s">
        <v>21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8"/>
      <c r="P22" s="9"/>
    </row>
    <row r="23" spans="1:16" ht="37.5" x14ac:dyDescent="0.3">
      <c r="A23" s="10">
        <v>5030</v>
      </c>
      <c r="B23" s="11" t="s">
        <v>74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25</v>
      </c>
      <c r="O23" s="19">
        <f>SUM(C23:N23)</f>
        <v>25</v>
      </c>
      <c r="P23" s="19"/>
    </row>
    <row r="24" spans="1:16" ht="37.5" x14ac:dyDescent="0.3">
      <c r="A24" s="10">
        <v>5040</v>
      </c>
      <c r="B24" s="11" t="s">
        <v>73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500</v>
      </c>
      <c r="O24" s="19">
        <f>SUM(C24:N24)</f>
        <v>500</v>
      </c>
      <c r="P24" s="19"/>
    </row>
    <row r="25" spans="1:16" x14ac:dyDescent="0.3">
      <c r="A25" s="10">
        <v>5050</v>
      </c>
      <c r="B25" s="11" t="s">
        <v>75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2000</v>
      </c>
      <c r="O25" s="19">
        <f>SUM(C25:N25)</f>
        <v>2000</v>
      </c>
      <c r="P25" s="19"/>
    </row>
    <row r="26" spans="1:16" ht="37.5" x14ac:dyDescent="0.3">
      <c r="A26" s="10">
        <v>5055</v>
      </c>
      <c r="B26" s="11" t="s">
        <v>76</v>
      </c>
      <c r="C26" s="12">
        <v>50</v>
      </c>
      <c r="D26" s="12">
        <v>50</v>
      </c>
      <c r="E26" s="12">
        <v>60</v>
      </c>
      <c r="F26" s="12">
        <v>60</v>
      </c>
      <c r="G26" s="12">
        <v>60</v>
      </c>
      <c r="H26" s="12">
        <v>60</v>
      </c>
      <c r="I26" s="12">
        <v>60</v>
      </c>
      <c r="J26" s="12">
        <v>60</v>
      </c>
      <c r="K26" s="12">
        <v>60</v>
      </c>
      <c r="L26" s="12">
        <v>60</v>
      </c>
      <c r="M26" s="12">
        <v>60</v>
      </c>
      <c r="N26" s="12">
        <v>60</v>
      </c>
      <c r="O26" s="19">
        <f>SUM(C26:N26)</f>
        <v>700</v>
      </c>
      <c r="P26" s="19"/>
    </row>
    <row r="27" spans="1:16" ht="37.5" x14ac:dyDescent="0.3">
      <c r="A27" s="10">
        <v>5060</v>
      </c>
      <c r="B27" s="27" t="s">
        <v>77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1200</v>
      </c>
      <c r="O27" s="19">
        <f>SUM(C27:N27)</f>
        <v>1200</v>
      </c>
      <c r="P27" s="19"/>
    </row>
    <row r="28" spans="1:16" x14ac:dyDescent="0.3">
      <c r="B28" s="34" t="s">
        <v>16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13">
        <f>SUM(O23:O27)</f>
        <v>4425</v>
      </c>
      <c r="P28" s="14">
        <f>O28</f>
        <v>4425</v>
      </c>
    </row>
    <row r="29" spans="1:16" x14ac:dyDescent="0.3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16" ht="26.25" x14ac:dyDescent="0.3">
      <c r="B30" s="45" t="s">
        <v>22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20"/>
      <c r="P30" s="21"/>
    </row>
    <row r="31" spans="1:16" x14ac:dyDescent="0.3">
      <c r="A31" s="22">
        <v>5210</v>
      </c>
      <c r="B31" s="23" t="s">
        <v>23</v>
      </c>
      <c r="C31" s="24">
        <v>150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>
        <f>SUM(C31:N31)</f>
        <v>150</v>
      </c>
      <c r="P31" s="14"/>
    </row>
    <row r="32" spans="1:16" x14ac:dyDescent="0.3">
      <c r="A32" s="22">
        <v>5218</v>
      </c>
      <c r="B32" s="23" t="s">
        <v>24</v>
      </c>
      <c r="C32" s="24">
        <v>150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>
        <f>SUM(C32:N32)</f>
        <v>150</v>
      </c>
      <c r="P32" s="14"/>
    </row>
    <row r="33" spans="1:16" x14ac:dyDescent="0.3">
      <c r="A33" s="22">
        <v>5220</v>
      </c>
      <c r="B33" s="23" t="s">
        <v>25</v>
      </c>
      <c r="C33" s="24">
        <v>100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>
        <f>SUM(C33:N33)</f>
        <v>100</v>
      </c>
      <c r="P33" s="14"/>
    </row>
    <row r="34" spans="1:16" x14ac:dyDescent="0.3">
      <c r="A34" s="22">
        <v>5225</v>
      </c>
      <c r="B34" s="23" t="s">
        <v>26</v>
      </c>
      <c r="C34" s="24">
        <v>100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>
        <f>SUM(C34:N34)</f>
        <v>100</v>
      </c>
      <c r="P34" s="14"/>
    </row>
    <row r="35" spans="1:16" ht="56.25" x14ac:dyDescent="0.3">
      <c r="A35" s="22"/>
      <c r="B35" s="23" t="s">
        <v>27</v>
      </c>
      <c r="C35" s="24">
        <v>400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>
        <f>SUM(C35:N35)</f>
        <v>400</v>
      </c>
      <c r="P35" s="14"/>
    </row>
    <row r="36" spans="1:16" x14ac:dyDescent="0.3">
      <c r="B36" s="47" t="s">
        <v>16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9"/>
      <c r="O36" s="25">
        <f>SUM(O31:O35)</f>
        <v>900</v>
      </c>
      <c r="P36" s="14">
        <f>O36</f>
        <v>900</v>
      </c>
    </row>
    <row r="38" spans="1:16" ht="26.25" x14ac:dyDescent="0.4">
      <c r="B38" s="50" t="s">
        <v>28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8"/>
      <c r="P38" s="9"/>
    </row>
    <row r="39" spans="1:16" x14ac:dyDescent="0.3">
      <c r="A39" s="10">
        <v>5310</v>
      </c>
      <c r="B39" s="11" t="s">
        <v>29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3000</v>
      </c>
      <c r="O39" s="19">
        <f>SUM(C39:N39)</f>
        <v>3000</v>
      </c>
      <c r="P39" s="19"/>
    </row>
    <row r="40" spans="1:16" x14ac:dyDescent="0.3">
      <c r="A40" s="10">
        <v>5325</v>
      </c>
      <c r="B40" s="11" t="s">
        <v>30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250</v>
      </c>
      <c r="O40" s="19">
        <f>SUM(C40:N40)</f>
        <v>250</v>
      </c>
      <c r="P40" s="19"/>
    </row>
    <row r="41" spans="1:16" x14ac:dyDescent="0.3">
      <c r="A41" s="10">
        <v>5330</v>
      </c>
      <c r="B41" s="11" t="s">
        <v>31</v>
      </c>
      <c r="C41" s="12">
        <v>360</v>
      </c>
      <c r="D41" s="12">
        <v>360</v>
      </c>
      <c r="E41" s="12">
        <v>360</v>
      </c>
      <c r="F41" s="12">
        <v>360</v>
      </c>
      <c r="G41" s="12">
        <v>360</v>
      </c>
      <c r="H41" s="12">
        <v>360</v>
      </c>
      <c r="I41" s="12">
        <v>360</v>
      </c>
      <c r="J41" s="12">
        <v>360</v>
      </c>
      <c r="K41" s="12">
        <v>360</v>
      </c>
      <c r="L41" s="12">
        <v>360</v>
      </c>
      <c r="M41" s="12">
        <v>360</v>
      </c>
      <c r="N41" s="12">
        <v>360</v>
      </c>
      <c r="O41" s="19">
        <f>SUM(C41:N41)</f>
        <v>4320</v>
      </c>
      <c r="P41" s="19"/>
    </row>
    <row r="42" spans="1:16" x14ac:dyDescent="0.3">
      <c r="B42" s="34" t="s">
        <v>16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13">
        <f>SUM(O39:O41)</f>
        <v>7570</v>
      </c>
      <c r="P42" s="14">
        <f>O42</f>
        <v>7570</v>
      </c>
    </row>
    <row r="44" spans="1:16" ht="26.25" x14ac:dyDescent="0.4">
      <c r="B44" s="52" t="s">
        <v>32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8"/>
      <c r="P44" s="9"/>
    </row>
    <row r="45" spans="1:16" ht="37.5" x14ac:dyDescent="0.3">
      <c r="A45" s="1">
        <v>5405</v>
      </c>
      <c r="B45" s="11" t="s">
        <v>33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>
        <v>1000</v>
      </c>
      <c r="O45" s="19">
        <f t="shared" ref="O45:O48" si="1">SUM(C45:N45)</f>
        <v>1000</v>
      </c>
      <c r="P45" s="19"/>
    </row>
    <row r="46" spans="1:16" ht="37.5" x14ac:dyDescent="0.3">
      <c r="A46" s="1">
        <v>5418</v>
      </c>
      <c r="B46" s="11" t="s">
        <v>34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v>50</v>
      </c>
      <c r="O46" s="19">
        <f t="shared" si="1"/>
        <v>50</v>
      </c>
      <c r="P46" s="19"/>
    </row>
    <row r="47" spans="1:16" x14ac:dyDescent="0.3">
      <c r="A47" s="1">
        <v>5435</v>
      </c>
      <c r="B47" s="11" t="s">
        <v>35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>
        <v>750</v>
      </c>
      <c r="O47" s="19">
        <f t="shared" si="1"/>
        <v>750</v>
      </c>
      <c r="P47" s="19"/>
    </row>
    <row r="48" spans="1:16" ht="37.5" x14ac:dyDescent="0.3">
      <c r="A48" s="1">
        <v>5465</v>
      </c>
      <c r="B48" s="11" t="s">
        <v>36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>
        <v>1000</v>
      </c>
      <c r="O48" s="19">
        <f t="shared" si="1"/>
        <v>1000</v>
      </c>
      <c r="P48" s="14"/>
    </row>
    <row r="49" spans="1:16" x14ac:dyDescent="0.3">
      <c r="B49" s="54" t="s">
        <v>16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13">
        <f>SUM(O45:O48)</f>
        <v>2800</v>
      </c>
      <c r="P49" s="14">
        <f>O49</f>
        <v>2800</v>
      </c>
    </row>
    <row r="51" spans="1:16" ht="26.25" x14ac:dyDescent="0.4">
      <c r="B51" s="55" t="s">
        <v>37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8"/>
      <c r="P51" s="9"/>
    </row>
    <row r="52" spans="1:16" ht="37.5" x14ac:dyDescent="0.3">
      <c r="A52" s="10">
        <v>5500</v>
      </c>
      <c r="B52" s="11" t="s">
        <v>38</v>
      </c>
      <c r="C52" s="12"/>
      <c r="D52" s="12"/>
      <c r="E52" s="12"/>
      <c r="F52" s="12"/>
      <c r="G52" s="12"/>
      <c r="H52" s="12"/>
      <c r="I52" s="12"/>
      <c r="J52" s="12"/>
      <c r="K52" s="12">
        <v>1750</v>
      </c>
      <c r="L52" s="12"/>
      <c r="M52" s="12"/>
      <c r="N52" s="12"/>
      <c r="O52" s="19">
        <f>SUM(C52:N52)</f>
        <v>1750</v>
      </c>
      <c r="P52" s="19"/>
    </row>
    <row r="53" spans="1:16" ht="37.5" x14ac:dyDescent="0.3">
      <c r="A53" s="10">
        <v>5510</v>
      </c>
      <c r="B53" s="11" t="s">
        <v>39</v>
      </c>
      <c r="C53" s="12"/>
      <c r="D53" s="12"/>
      <c r="E53" s="12"/>
      <c r="F53" s="12"/>
      <c r="G53" s="12"/>
      <c r="H53" s="12"/>
      <c r="I53" s="12"/>
      <c r="J53" s="12"/>
      <c r="K53" s="12">
        <v>2000</v>
      </c>
      <c r="L53" s="12"/>
      <c r="M53" s="12"/>
      <c r="N53" s="12"/>
      <c r="O53" s="19">
        <f>SUM(C53:N53)</f>
        <v>2000</v>
      </c>
      <c r="P53" s="19"/>
    </row>
    <row r="54" spans="1:16" x14ac:dyDescent="0.3">
      <c r="A54" s="10">
        <v>5515</v>
      </c>
      <c r="B54" s="32" t="s">
        <v>40</v>
      </c>
      <c r="C54" s="12"/>
      <c r="D54" s="12"/>
      <c r="E54" s="12"/>
      <c r="F54" s="12"/>
      <c r="G54" s="12"/>
      <c r="H54" s="12"/>
      <c r="I54" s="12"/>
      <c r="J54" s="12"/>
      <c r="K54" s="12">
        <v>500</v>
      </c>
      <c r="L54" s="12"/>
      <c r="M54" s="12"/>
      <c r="N54" s="12"/>
      <c r="O54" s="19">
        <f>SUM(C54:N54)</f>
        <v>500</v>
      </c>
      <c r="P54" s="19"/>
    </row>
    <row r="55" spans="1:16" x14ac:dyDescent="0.3">
      <c r="B55" s="34" t="s">
        <v>16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13">
        <f>SUM(O52:O54)</f>
        <v>4250</v>
      </c>
      <c r="P55" s="14">
        <f>O55</f>
        <v>4250</v>
      </c>
    </row>
    <row r="57" spans="1:16" ht="26.25" x14ac:dyDescent="0.4">
      <c r="B57" s="57" t="s">
        <v>41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8"/>
      <c r="P57" s="9"/>
    </row>
    <row r="58" spans="1:16" ht="37.5" x14ac:dyDescent="0.3">
      <c r="A58" s="10">
        <v>5600</v>
      </c>
      <c r="B58" s="11" t="s">
        <v>42</v>
      </c>
      <c r="C58" s="12">
        <v>500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9">
        <f>SUM(C58:N58)</f>
        <v>500</v>
      </c>
      <c r="P58" s="19"/>
    </row>
    <row r="59" spans="1:16" ht="37.5" x14ac:dyDescent="0.3">
      <c r="A59" s="10">
        <v>5615</v>
      </c>
      <c r="B59" s="11" t="s">
        <v>43</v>
      </c>
      <c r="C59" s="12">
        <v>650</v>
      </c>
      <c r="D59" s="12">
        <v>650</v>
      </c>
      <c r="E59" s="12">
        <v>780</v>
      </c>
      <c r="F59" s="12">
        <v>780</v>
      </c>
      <c r="G59" s="12">
        <v>780</v>
      </c>
      <c r="H59" s="12">
        <v>780</v>
      </c>
      <c r="I59" s="12">
        <v>780</v>
      </c>
      <c r="J59" s="12">
        <v>780</v>
      </c>
      <c r="K59" s="12">
        <v>780</v>
      </c>
      <c r="L59" s="12">
        <v>780</v>
      </c>
      <c r="M59" s="12">
        <v>780</v>
      </c>
      <c r="N59" s="12">
        <v>780</v>
      </c>
      <c r="O59" s="19">
        <f>SUM(C59:N59)</f>
        <v>9100</v>
      </c>
      <c r="P59" s="19"/>
    </row>
    <row r="60" spans="1:16" ht="37.5" x14ac:dyDescent="0.3">
      <c r="A60" s="10">
        <v>5625</v>
      </c>
      <c r="B60" s="11" t="s">
        <v>44</v>
      </c>
      <c r="C60" s="12">
        <v>4000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9">
        <f>SUM(C60:N60)</f>
        <v>4000</v>
      </c>
      <c r="P60" s="19"/>
    </row>
    <row r="61" spans="1:16" ht="37.5" x14ac:dyDescent="0.3">
      <c r="A61" s="10">
        <v>5630</v>
      </c>
      <c r="B61" s="11" t="s">
        <v>45</v>
      </c>
      <c r="C61" s="12">
        <v>500</v>
      </c>
      <c r="D61" s="12">
        <v>0</v>
      </c>
      <c r="E61" s="12"/>
      <c r="F61" s="12"/>
      <c r="G61" s="12"/>
      <c r="H61" s="12"/>
      <c r="I61" s="12"/>
      <c r="J61" s="12"/>
      <c r="K61" s="12"/>
      <c r="L61" s="12">
        <v>0</v>
      </c>
      <c r="M61" s="12"/>
      <c r="N61" s="12"/>
      <c r="O61" s="19">
        <f>SUM(C61:N61)</f>
        <v>500</v>
      </c>
      <c r="P61" s="19"/>
    </row>
    <row r="62" spans="1:16" x14ac:dyDescent="0.3">
      <c r="B62" s="34" t="s">
        <v>16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26">
        <f>SUM(O58:O61)</f>
        <v>14100</v>
      </c>
      <c r="P62" s="14">
        <f>O62</f>
        <v>14100</v>
      </c>
    </row>
    <row r="64" spans="1:16" ht="26.25" x14ac:dyDescent="0.4">
      <c r="B64" s="59" t="s">
        <v>46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8"/>
      <c r="P64" s="9"/>
    </row>
    <row r="65" spans="1:16" x14ac:dyDescent="0.3">
      <c r="A65" s="10">
        <v>5700</v>
      </c>
      <c r="B65" s="11" t="s">
        <v>46</v>
      </c>
      <c r="C65" s="12">
        <v>825</v>
      </c>
      <c r="D65" s="12">
        <v>825</v>
      </c>
      <c r="E65" s="12">
        <v>825</v>
      </c>
      <c r="F65" s="12">
        <v>825</v>
      </c>
      <c r="G65" s="12">
        <v>825</v>
      </c>
      <c r="H65" s="12">
        <v>825</v>
      </c>
      <c r="I65" s="12">
        <v>825</v>
      </c>
      <c r="J65" s="12">
        <v>825</v>
      </c>
      <c r="K65" s="12">
        <v>825</v>
      </c>
      <c r="L65" s="12">
        <v>825</v>
      </c>
      <c r="M65" s="12">
        <v>825</v>
      </c>
      <c r="N65" s="12">
        <v>825</v>
      </c>
      <c r="O65" s="19">
        <f>SUM(C65:N65)</f>
        <v>9900</v>
      </c>
      <c r="P65" s="19"/>
    </row>
    <row r="66" spans="1:16" x14ac:dyDescent="0.3">
      <c r="B66" s="34" t="s">
        <v>16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26">
        <f>SUM(O65:O65)</f>
        <v>9900</v>
      </c>
      <c r="P66" s="14">
        <f>O66</f>
        <v>9900</v>
      </c>
    </row>
    <row r="68" spans="1:16" ht="26.25" x14ac:dyDescent="0.4">
      <c r="B68" s="61" t="s">
        <v>47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8"/>
      <c r="P68" s="9"/>
    </row>
    <row r="69" spans="1:16" ht="37.5" x14ac:dyDescent="0.3">
      <c r="A69" s="10">
        <v>5800</v>
      </c>
      <c r="B69" s="11" t="s">
        <v>48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>
        <v>100</v>
      </c>
      <c r="O69" s="19">
        <f>SUM(C69:N69)</f>
        <v>100</v>
      </c>
      <c r="P69" s="19"/>
    </row>
    <row r="70" spans="1:16" x14ac:dyDescent="0.3">
      <c r="A70" s="10">
        <v>5820</v>
      </c>
      <c r="B70" s="11" t="s">
        <v>49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>
        <v>1000</v>
      </c>
      <c r="O70" s="19">
        <f>SUM(C70:N70)</f>
        <v>1000</v>
      </c>
      <c r="P70" s="19"/>
    </row>
    <row r="71" spans="1:16" x14ac:dyDescent="0.3">
      <c r="B71" s="27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>
        <v>0</v>
      </c>
      <c r="O71" s="19">
        <f>SUM(C71:N71)</f>
        <v>0</v>
      </c>
      <c r="P71" s="19"/>
    </row>
    <row r="72" spans="1:16" x14ac:dyDescent="0.3">
      <c r="B72" s="54" t="s">
        <v>16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13">
        <f>SUM(O69:O71)</f>
        <v>1100</v>
      </c>
      <c r="P72" s="14">
        <f>O72</f>
        <v>1100</v>
      </c>
    </row>
    <row r="74" spans="1:16" ht="26.25" x14ac:dyDescent="0.4">
      <c r="B74" s="63" t="s">
        <v>50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8"/>
      <c r="P74" s="9"/>
    </row>
    <row r="75" spans="1:16" ht="37.5" x14ac:dyDescent="0.3">
      <c r="A75" s="10">
        <v>6100</v>
      </c>
      <c r="B75" s="11" t="s">
        <v>51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>
        <v>100</v>
      </c>
      <c r="O75" s="19">
        <f t="shared" ref="O75:O81" si="2">SUM(C75:N75)</f>
        <v>100</v>
      </c>
      <c r="P75" s="19"/>
    </row>
    <row r="76" spans="1:16" ht="37.5" x14ac:dyDescent="0.3">
      <c r="A76" s="10">
        <v>6110</v>
      </c>
      <c r="B76" s="11" t="s">
        <v>52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>
        <v>5000</v>
      </c>
      <c r="O76" s="19">
        <f t="shared" si="2"/>
        <v>5000</v>
      </c>
      <c r="P76" s="19"/>
    </row>
    <row r="77" spans="1:16" ht="37.5" x14ac:dyDescent="0.3">
      <c r="A77" s="10">
        <v>6120</v>
      </c>
      <c r="B77" s="11" t="s">
        <v>53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>
        <v>250</v>
      </c>
      <c r="O77" s="19">
        <f t="shared" si="2"/>
        <v>250</v>
      </c>
      <c r="P77" s="19"/>
    </row>
    <row r="78" spans="1:16" ht="37.5" x14ac:dyDescent="0.3">
      <c r="A78" s="10">
        <v>6130</v>
      </c>
      <c r="B78" s="11" t="s">
        <v>54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>
        <v>100</v>
      </c>
      <c r="O78" s="19">
        <f t="shared" si="2"/>
        <v>100</v>
      </c>
      <c r="P78" s="19"/>
    </row>
    <row r="79" spans="1:16" x14ac:dyDescent="0.3">
      <c r="A79" s="10">
        <v>6140</v>
      </c>
      <c r="B79" s="11" t="s">
        <v>55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>
        <v>100</v>
      </c>
      <c r="O79" s="19">
        <f t="shared" si="2"/>
        <v>100</v>
      </c>
      <c r="P79" s="19"/>
    </row>
    <row r="80" spans="1:16" ht="37.5" x14ac:dyDescent="0.3">
      <c r="A80" s="10">
        <v>6200</v>
      </c>
      <c r="B80" s="11" t="s">
        <v>56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>
        <v>250</v>
      </c>
      <c r="O80" s="19">
        <f t="shared" si="2"/>
        <v>250</v>
      </c>
      <c r="P80" s="19"/>
    </row>
    <row r="81" spans="1:16" ht="37.5" x14ac:dyDescent="0.3">
      <c r="A81" s="10">
        <v>6201</v>
      </c>
      <c r="B81" s="11" t="s">
        <v>57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>
        <v>250</v>
      </c>
      <c r="O81" s="19">
        <f t="shared" si="2"/>
        <v>250</v>
      </c>
      <c r="P81" s="19"/>
    </row>
    <row r="82" spans="1:16" ht="37.5" x14ac:dyDescent="0.3">
      <c r="A82" s="10">
        <v>6210</v>
      </c>
      <c r="B82" s="11" t="s">
        <v>58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>
        <v>250</v>
      </c>
      <c r="O82" s="19">
        <f>SUM(C82:N82)</f>
        <v>250</v>
      </c>
      <c r="P82" s="19"/>
    </row>
    <row r="83" spans="1:16" x14ac:dyDescent="0.3">
      <c r="B83" s="34" t="s">
        <v>16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13">
        <f>SUM(O75:O82)</f>
        <v>6300</v>
      </c>
      <c r="P83" s="14">
        <f>O83</f>
        <v>6300</v>
      </c>
    </row>
    <row r="85" spans="1:16" ht="26.25" x14ac:dyDescent="0.4">
      <c r="B85" s="63" t="s">
        <v>59</v>
      </c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8"/>
      <c r="P85" s="9"/>
    </row>
    <row r="86" spans="1:16" x14ac:dyDescent="0.3">
      <c r="A86" s="10">
        <v>6300</v>
      </c>
      <c r="B86" s="11" t="s">
        <v>60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12">
        <v>25</v>
      </c>
    </row>
    <row r="87" spans="1:16" x14ac:dyDescent="0.3">
      <c r="A87" s="10">
        <v>6320</v>
      </c>
      <c r="B87" s="11" t="s">
        <v>61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12">
        <v>25</v>
      </c>
    </row>
    <row r="88" spans="1:16" x14ac:dyDescent="0.3">
      <c r="B88" s="34" t="s">
        <v>16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13">
        <f>SUM(N86:N87)</f>
        <v>50</v>
      </c>
      <c r="P88" s="14">
        <f>O88</f>
        <v>50</v>
      </c>
    </row>
    <row r="90" spans="1:16" ht="26.25" x14ac:dyDescent="0.4">
      <c r="B90" s="70" t="s">
        <v>62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8"/>
      <c r="P90" s="9"/>
    </row>
    <row r="91" spans="1:16" ht="37.5" x14ac:dyDescent="0.3">
      <c r="A91" s="10">
        <v>6400</v>
      </c>
      <c r="B91" s="11" t="s">
        <v>63</v>
      </c>
      <c r="C91" s="12">
        <v>125</v>
      </c>
      <c r="D91" s="12">
        <v>125</v>
      </c>
      <c r="E91" s="12">
        <v>125</v>
      </c>
      <c r="F91" s="12">
        <v>125</v>
      </c>
      <c r="G91" s="12">
        <v>125</v>
      </c>
      <c r="H91" s="12">
        <v>125</v>
      </c>
      <c r="I91" s="12">
        <v>125</v>
      </c>
      <c r="J91" s="12">
        <v>125</v>
      </c>
      <c r="K91" s="12">
        <v>125</v>
      </c>
      <c r="L91" s="12">
        <v>125</v>
      </c>
      <c r="M91" s="12">
        <v>125</v>
      </c>
      <c r="N91" s="12">
        <v>125</v>
      </c>
      <c r="O91" s="19">
        <f>SUM(C91:N91)</f>
        <v>1500</v>
      </c>
      <c r="P91" s="19"/>
    </row>
    <row r="92" spans="1:16" x14ac:dyDescent="0.3">
      <c r="A92" s="10">
        <v>6410</v>
      </c>
      <c r="B92" s="33" t="s">
        <v>64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>
        <v>240</v>
      </c>
      <c r="O92" s="19">
        <f>SUM(C92:N92)</f>
        <v>240</v>
      </c>
      <c r="P92" s="19"/>
    </row>
    <row r="93" spans="1:16" ht="37.5" x14ac:dyDescent="0.3">
      <c r="A93" s="10">
        <v>6420</v>
      </c>
      <c r="B93" s="11" t="s">
        <v>65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>
        <v>150</v>
      </c>
      <c r="O93" s="19">
        <f>SUM(C93:N93)</f>
        <v>150</v>
      </c>
      <c r="P93" s="19"/>
    </row>
    <row r="94" spans="1:16" x14ac:dyDescent="0.3">
      <c r="B94" s="34" t="s">
        <v>16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13">
        <f>SUM(O91:O93)</f>
        <v>1890</v>
      </c>
      <c r="P94" s="14">
        <f>O94</f>
        <v>1890</v>
      </c>
    </row>
    <row r="96" spans="1:16" ht="26.25" x14ac:dyDescent="0.4">
      <c r="B96" s="72" t="s">
        <v>66</v>
      </c>
      <c r="C96" s="73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8"/>
      <c r="P96" s="9"/>
    </row>
    <row r="97" spans="1:17" x14ac:dyDescent="0.3">
      <c r="A97" s="10">
        <v>6500</v>
      </c>
      <c r="B97" s="11" t="s">
        <v>67</v>
      </c>
      <c r="C97" s="12">
        <v>300</v>
      </c>
      <c r="D97" s="12">
        <v>300</v>
      </c>
      <c r="E97" s="12">
        <v>300</v>
      </c>
      <c r="F97" s="12">
        <v>300</v>
      </c>
      <c r="G97" s="12">
        <v>300</v>
      </c>
      <c r="H97" s="12">
        <v>300</v>
      </c>
      <c r="I97" s="12">
        <v>300</v>
      </c>
      <c r="J97" s="12">
        <v>300</v>
      </c>
      <c r="K97" s="12">
        <v>300</v>
      </c>
      <c r="L97" s="12">
        <v>300</v>
      </c>
      <c r="M97" s="12">
        <v>300</v>
      </c>
      <c r="N97" s="12">
        <v>400</v>
      </c>
      <c r="O97" s="19">
        <f>SUM(C97:N97)</f>
        <v>3700</v>
      </c>
      <c r="P97" s="19"/>
    </row>
    <row r="98" spans="1:17" x14ac:dyDescent="0.3">
      <c r="A98" s="10">
        <v>6530</v>
      </c>
      <c r="B98" s="11" t="s">
        <v>68</v>
      </c>
      <c r="C98" s="12">
        <v>800</v>
      </c>
      <c r="D98" s="12">
        <v>800</v>
      </c>
      <c r="E98" s="12">
        <v>800</v>
      </c>
      <c r="F98" s="12">
        <v>1000</v>
      </c>
      <c r="G98" s="12">
        <v>1000</v>
      </c>
      <c r="H98" s="12">
        <v>1000</v>
      </c>
      <c r="I98" s="12">
        <v>1000</v>
      </c>
      <c r="J98" s="12">
        <v>100</v>
      </c>
      <c r="K98" s="12">
        <v>800</v>
      </c>
      <c r="L98" s="12">
        <v>800</v>
      </c>
      <c r="M98" s="12">
        <v>800</v>
      </c>
      <c r="N98" s="12">
        <v>800</v>
      </c>
      <c r="O98" s="19">
        <f>SUM(C98:N98)</f>
        <v>9700</v>
      </c>
      <c r="P98" s="19"/>
    </row>
    <row r="99" spans="1:17" x14ac:dyDescent="0.3">
      <c r="B99" s="34" t="s">
        <v>16</v>
      </c>
      <c r="C99" s="41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13">
        <f>SUM(O97:O98)</f>
        <v>13400</v>
      </c>
      <c r="P99" s="14">
        <f>O99</f>
        <v>13400</v>
      </c>
    </row>
    <row r="101" spans="1:17" x14ac:dyDescent="0.3">
      <c r="P101" s="29" t="s">
        <v>69</v>
      </c>
      <c r="Q101" s="6"/>
    </row>
    <row r="102" spans="1:17" s="18" customFormat="1" ht="21" x14ac:dyDescent="0.35">
      <c r="A102" s="15"/>
      <c r="B102" s="65" t="s">
        <v>70</v>
      </c>
      <c r="C102" s="65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30"/>
      <c r="P102" s="31">
        <f>SUM(P22:P99)</f>
        <v>66685</v>
      </c>
    </row>
    <row r="105" spans="1:17" ht="21" x14ac:dyDescent="0.35">
      <c r="B105" s="67" t="s">
        <v>71</v>
      </c>
      <c r="C105" s="67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P105" s="3">
        <f>(P18-P102)</f>
        <v>172.51000000000931</v>
      </c>
    </row>
  </sheetData>
  <mergeCells count="32">
    <mergeCell ref="B102:N102"/>
    <mergeCell ref="B105:N105"/>
    <mergeCell ref="B85:N85"/>
    <mergeCell ref="B88:N88"/>
    <mergeCell ref="B90:N90"/>
    <mergeCell ref="B94:N94"/>
    <mergeCell ref="B96:N96"/>
    <mergeCell ref="B99:N99"/>
    <mergeCell ref="B83:N83"/>
    <mergeCell ref="B44:N44"/>
    <mergeCell ref="B49:N49"/>
    <mergeCell ref="B51:N51"/>
    <mergeCell ref="B55:N55"/>
    <mergeCell ref="B57:N57"/>
    <mergeCell ref="B62:N62"/>
    <mergeCell ref="B64:N64"/>
    <mergeCell ref="B66:N66"/>
    <mergeCell ref="B68:N68"/>
    <mergeCell ref="B72:N72"/>
    <mergeCell ref="B74:N74"/>
    <mergeCell ref="B42:N42"/>
    <mergeCell ref="B1:N1"/>
    <mergeCell ref="B3:N3"/>
    <mergeCell ref="B6:N6"/>
    <mergeCell ref="B8:N8"/>
    <mergeCell ref="B17:N17"/>
    <mergeCell ref="B18:N18"/>
    <mergeCell ref="B22:N22"/>
    <mergeCell ref="B28:N28"/>
    <mergeCell ref="B30:N30"/>
    <mergeCell ref="B36:N36"/>
    <mergeCell ref="B38:N38"/>
  </mergeCells>
  <pageMargins left="0" right="0" top="0.25" bottom="0.2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Salazar</dc:creator>
  <cp:lastModifiedBy>Martin Salazar</cp:lastModifiedBy>
  <cp:lastPrinted>2020-02-08T07:10:05Z</cp:lastPrinted>
  <dcterms:created xsi:type="dcterms:W3CDTF">2020-02-03T19:32:01Z</dcterms:created>
  <dcterms:modified xsi:type="dcterms:W3CDTF">2020-04-03T03:57:23Z</dcterms:modified>
</cp:coreProperties>
</file>